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964"/>
  </bookViews>
  <sheets>
    <sheet name="Anlage_2_Lösung" sheetId="1" r:id="rId1"/>
  </sheets>
  <definedNames>
    <definedName name="_xlnm.Print_Area" localSheetId="0">Anlage_2_Lösung!$A$1:$G$45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 i="1" l="1"/>
  <c r="F15" i="1"/>
  <c r="E15" i="1"/>
  <c r="C15" i="1"/>
  <c r="D15" i="1"/>
  <c r="G15" i="1"/>
  <c r="D16" i="1" l="1"/>
  <c r="D17" i="1"/>
  <c r="D18" i="1"/>
  <c r="D19" i="1"/>
  <c r="E16" i="1" l="1"/>
  <c r="F16" i="1" s="1"/>
  <c r="G16" i="1" s="1"/>
  <c r="E17" i="1"/>
  <c r="F17" i="1" s="1"/>
  <c r="G17" i="1" s="1"/>
  <c r="E18" i="1"/>
  <c r="F18" i="1" s="1"/>
  <c r="G18" i="1" s="1"/>
  <c r="E19" i="1"/>
  <c r="F19" i="1" s="1"/>
  <c r="G19" i="1" s="1"/>
  <c r="C16" i="1"/>
  <c r="C17" i="1"/>
  <c r="C18" i="1"/>
  <c r="C19" i="1"/>
  <c r="B16" i="1"/>
  <c r="B17" i="1"/>
  <c r="B18" i="1"/>
  <c r="B19" i="1"/>
</calcChain>
</file>

<file path=xl/sharedStrings.xml><?xml version="1.0" encoding="utf-8"?>
<sst xmlns="http://schemas.openxmlformats.org/spreadsheetml/2006/main" count="19" uniqueCount="19">
  <si>
    <t>Produkt:</t>
  </si>
  <si>
    <t>Einstandspreis (je kg):</t>
  </si>
  <si>
    <t>Jahresbedarf (in kg):</t>
  </si>
  <si>
    <t>Bestellhäufigkeit</t>
  </si>
  <si>
    <t>Bestellmenge
in kg</t>
  </si>
  <si>
    <t>Bestellkosten
gesamt</t>
  </si>
  <si>
    <t>Ø Lagerbestand in kg</t>
  </si>
  <si>
    <t>Ø Lagerwert</t>
  </si>
  <si>
    <t>Lagerhaltungskosten</t>
  </si>
  <si>
    <t>Gesamtkosten</t>
  </si>
  <si>
    <t>Grafische Darstellung:</t>
  </si>
  <si>
    <t>Tabellarische Ermittlung:</t>
  </si>
  <si>
    <t>Lagerhaltungskostensatz (in %):</t>
  </si>
  <si>
    <t>Sicherheitsbestand (in kg):</t>
  </si>
  <si>
    <t>Kosten je Bestellung:</t>
  </si>
  <si>
    <t>Diskussionsgrundlage: OPTIMALE BESTELLMENGE</t>
  </si>
  <si>
    <t>Titanlegierung TI-6AI-4V</t>
  </si>
  <si>
    <t>Handlungsempfehlung:</t>
  </si>
  <si>
    <t>Die optimale Bestellmenge liegt laut Tabelle bei 625 kg (48 Bestellungen im Jahr). Die Gesamtkosten sind hier am niedrigsten. 
Jedoch wird die Vorgabe überschritten, dass der durchschnittliche Lagerwert unter 22.000 EUR liegen soll, sodass ich laut Tabelle empfehle, 500 kg bei einer Bestellhäufigkeit von 60 Bestellungen im Jahr zu bestellen. 
Grafisch liegt die optimale Bestellmenge beim Schnittpunkt der Lagerhaltungs- und Bestellkostenkurve (zwischen 625 kg und 1250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</si>
</sst>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7" x14ac:knownFonts="1">
    <font>
      <sz val="10"/>
      <color theme="1"/>
      <name val="Arial"/>
      <family val="2"/>
    </font>
    <font>
      <sz val="10"/>
      <color theme="1"/>
      <name val="Arial"/>
      <family val="2"/>
    </font>
    <font>
      <sz val="10"/>
      <color rgb="FFFF0000"/>
      <name val="Arial"/>
      <family val="2"/>
    </font>
    <font>
      <b/>
      <sz val="10"/>
      <color theme="1"/>
      <name val="Arial"/>
      <family val="2"/>
    </font>
    <font>
      <sz val="16"/>
      <color theme="1"/>
      <name val="Arial"/>
      <family val="2"/>
    </font>
    <font>
      <sz val="10"/>
      <color rgb="FF00B050"/>
      <name val="Arial"/>
      <family val="2"/>
    </font>
    <font>
      <sz val="10"/>
      <color rgb="FF007D46"/>
      <name val="Arial"/>
      <family val="2"/>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45">
    <xf numFmtId="0" fontId="0" fillId="0" borderId="0" xfId="0"/>
    <xf numFmtId="44" fontId="0" fillId="0" borderId="0" xfId="1" applyFont="1" applyBorder="1"/>
    <xf numFmtId="0" fontId="0" fillId="0" borderId="0" xfId="0" applyFont="1"/>
    <xf numFmtId="0" fontId="0" fillId="0" borderId="0" xfId="0" applyFont="1" applyBorder="1" applyAlignment="1"/>
    <xf numFmtId="0" fontId="0" fillId="0" borderId="0" xfId="0" applyFont="1" applyAlignment="1">
      <alignment horizontal="center"/>
    </xf>
    <xf numFmtId="0" fontId="3" fillId="0" borderId="0" xfId="0" applyFont="1" applyAlignment="1">
      <alignment horizontal="right"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3" borderId="0" xfId="0" applyFont="1" applyFill="1"/>
    <xf numFmtId="0" fontId="0" fillId="0" borderId="0" xfId="0" applyFont="1" applyBorder="1" applyAlignment="1">
      <alignment vertical="top" wrapText="1"/>
    </xf>
    <xf numFmtId="0" fontId="2" fillId="0" borderId="0" xfId="0" applyFont="1" applyBorder="1" applyAlignment="1">
      <alignment vertical="center"/>
    </xf>
    <xf numFmtId="0" fontId="3" fillId="0" borderId="0" xfId="0" applyFont="1" applyBorder="1" applyAlignment="1">
      <alignment horizontal="right" vertical="center" wrapText="1"/>
    </xf>
    <xf numFmtId="0" fontId="0" fillId="3" borderId="0" xfId="0" applyFill="1"/>
    <xf numFmtId="0" fontId="0" fillId="0" borderId="0" xfId="0" applyFont="1" applyFill="1"/>
    <xf numFmtId="44" fontId="5" fillId="0" borderId="0" xfId="1" applyFont="1" applyBorder="1" applyAlignment="1"/>
    <xf numFmtId="0" fontId="5" fillId="0" borderId="0" xfId="0" applyFont="1" applyBorder="1"/>
    <xf numFmtId="44" fontId="5" fillId="0" borderId="0" xfId="1" applyFont="1" applyBorder="1" applyAlignment="1">
      <alignment vertical="center"/>
    </xf>
    <xf numFmtId="0" fontId="5" fillId="0" borderId="0" xfId="0" applyFont="1" applyBorder="1" applyAlignment="1"/>
    <xf numFmtId="44" fontId="5" fillId="0" borderId="1" xfId="0" applyNumberFormat="1" applyFont="1" applyFill="1" applyBorder="1" applyAlignment="1">
      <alignment horizontal="right" vertical="center"/>
    </xf>
    <xf numFmtId="44" fontId="6" fillId="0" borderId="11" xfId="1" applyFont="1" applyBorder="1" applyAlignment="1">
      <alignment horizontal="right" vertical="center"/>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44" fontId="6" fillId="0" borderId="1" xfId="1" applyFont="1" applyFill="1" applyBorder="1" applyAlignment="1">
      <alignment horizontal="right" vertical="center"/>
    </xf>
    <xf numFmtId="0" fontId="6" fillId="2" borderId="1" xfId="0" applyFont="1" applyFill="1" applyBorder="1" applyAlignment="1">
      <alignment horizontal="center" vertical="center"/>
    </xf>
    <xf numFmtId="44" fontId="6" fillId="0" borderId="1" xfId="0" applyNumberFormat="1" applyFont="1" applyFill="1" applyBorder="1" applyAlignment="1">
      <alignment horizontal="right" vertical="center"/>
    </xf>
    <xf numFmtId="0" fontId="3" fillId="0" borderId="1" xfId="0" applyFont="1" applyBorder="1" applyAlignment="1">
      <alignment horizontal="right" vertical="center"/>
    </xf>
    <xf numFmtId="0" fontId="3" fillId="0" borderId="10" xfId="0" applyFont="1" applyBorder="1" applyAlignment="1">
      <alignment horizontal="right" vertical="center"/>
    </xf>
    <xf numFmtId="0" fontId="3" fillId="3" borderId="0" xfId="0" applyFont="1" applyFill="1" applyAlignment="1">
      <alignment horizontal="left"/>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0"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4" fillId="0" borderId="0" xfId="0" applyFont="1" applyAlignment="1">
      <alignment horizontal="center" vertical="center"/>
    </xf>
    <xf numFmtId="0" fontId="6" fillId="0" borderId="3" xfId="0" applyFont="1" applyBorder="1" applyAlignment="1">
      <alignment horizontal="left" vertical="center"/>
    </xf>
    <xf numFmtId="0" fontId="6" fillId="0" borderId="11" xfId="0" applyFont="1" applyBorder="1" applyAlignment="1">
      <alignment horizontal="left" vertical="center"/>
    </xf>
    <xf numFmtId="0" fontId="3" fillId="0" borderId="1" xfId="0" applyFont="1" applyBorder="1" applyAlignment="1">
      <alignment horizontal="right" vertical="center" wrapText="1"/>
    </xf>
    <xf numFmtId="0" fontId="3" fillId="0" borderId="10" xfId="0" applyFont="1" applyBorder="1" applyAlignment="1">
      <alignment horizontal="right" vertical="center" wrapText="1"/>
    </xf>
    <xf numFmtId="0" fontId="3" fillId="3" borderId="0" xfId="0" applyFont="1" applyFill="1" applyAlignment="1">
      <alignment horizontal="left" wrapText="1"/>
    </xf>
  </cellXfs>
  <cellStyles count="2">
    <cellStyle name="Standard" xfId="0" builtinId="0"/>
    <cellStyle name="Währung" xfId="1" builtinId="4"/>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007D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a:t>Optimale Bestellmenge (grafisch)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lineChart>
        <c:grouping val="standard"/>
        <c:varyColors val="0"/>
        <c:ser>
          <c:idx val="0"/>
          <c:order val="0"/>
          <c:tx>
            <c:strRef>
              <c:f>Anlage_2_Lösung!$C$14</c:f>
              <c:strCache>
                <c:ptCount val="1"/>
                <c:pt idx="0">
                  <c:v>Bestellkosten
gesamt</c:v>
                </c:pt>
              </c:strCache>
            </c:strRef>
          </c:tx>
          <c:spPr>
            <a:ln w="28575" cap="rnd">
              <a:solidFill>
                <a:schemeClr val="accent1"/>
              </a:solidFill>
              <a:round/>
            </a:ln>
            <a:effectLst/>
          </c:spPr>
          <c:marker>
            <c:symbol val="none"/>
          </c:marker>
          <c:cat>
            <c:numRef>
              <c:f>Anlage_2_Lösung!$B$15:$B$19</c:f>
              <c:numCache>
                <c:formatCode>General</c:formatCode>
                <c:ptCount val="5"/>
                <c:pt idx="0">
                  <c:v>250</c:v>
                </c:pt>
                <c:pt idx="1">
                  <c:v>500</c:v>
                </c:pt>
                <c:pt idx="2">
                  <c:v>625</c:v>
                </c:pt>
                <c:pt idx="3">
                  <c:v>1250</c:v>
                </c:pt>
                <c:pt idx="4">
                  <c:v>2500</c:v>
                </c:pt>
              </c:numCache>
            </c:numRef>
          </c:cat>
          <c:val>
            <c:numRef>
              <c:f>Anlage_2_Lösung!$C$15:$C$19</c:f>
              <c:numCache>
                <c:formatCode>_("€"* #,##0.00_);_("€"* \(#,##0.00\);_("€"* "-"??_);_(@_)</c:formatCode>
                <c:ptCount val="5"/>
                <c:pt idx="0">
                  <c:v>33600</c:v>
                </c:pt>
                <c:pt idx="1">
                  <c:v>16800</c:v>
                </c:pt>
                <c:pt idx="2">
                  <c:v>13440</c:v>
                </c:pt>
                <c:pt idx="3">
                  <c:v>6720</c:v>
                </c:pt>
                <c:pt idx="4">
                  <c:v>3360</c:v>
                </c:pt>
              </c:numCache>
            </c:numRef>
          </c:val>
          <c:smooth val="0"/>
          <c:extLst>
            <c:ext xmlns:c16="http://schemas.microsoft.com/office/drawing/2014/chart" uri="{C3380CC4-5D6E-409C-BE32-E72D297353CC}">
              <c16:uniqueId val="{00000000-812D-47FA-A423-2EFCBC9ADE43}"/>
            </c:ext>
          </c:extLst>
        </c:ser>
        <c:ser>
          <c:idx val="1"/>
          <c:order val="1"/>
          <c:tx>
            <c:strRef>
              <c:f>Anlage_2_Lösung!$F$14</c:f>
              <c:strCache>
                <c:ptCount val="1"/>
                <c:pt idx="0">
                  <c:v>Lagerhaltungskosten</c:v>
                </c:pt>
              </c:strCache>
            </c:strRef>
          </c:tx>
          <c:spPr>
            <a:ln w="28575" cap="rnd">
              <a:solidFill>
                <a:srgbClr val="007D46"/>
              </a:solidFill>
              <a:round/>
            </a:ln>
            <a:effectLst/>
          </c:spPr>
          <c:marker>
            <c:symbol val="none"/>
          </c:marker>
          <c:cat>
            <c:numRef>
              <c:f>Anlage_2_Lösung!$B$15:$B$19</c:f>
              <c:numCache>
                <c:formatCode>General</c:formatCode>
                <c:ptCount val="5"/>
                <c:pt idx="0">
                  <c:v>250</c:v>
                </c:pt>
                <c:pt idx="1">
                  <c:v>500</c:v>
                </c:pt>
                <c:pt idx="2">
                  <c:v>625</c:v>
                </c:pt>
                <c:pt idx="3">
                  <c:v>1250</c:v>
                </c:pt>
                <c:pt idx="4">
                  <c:v>2500</c:v>
                </c:pt>
              </c:numCache>
            </c:numRef>
          </c:cat>
          <c:val>
            <c:numRef>
              <c:f>Anlage_2_Lösung!$F$15:$F$19</c:f>
              <c:numCache>
                <c:formatCode>_("€"* #,##0.00_);_("€"* \(#,##0.00\);_("€"* "-"??_);_(@_)</c:formatCode>
                <c:ptCount val="5"/>
                <c:pt idx="0">
                  <c:v>3000</c:v>
                </c:pt>
                <c:pt idx="1">
                  <c:v>6000</c:v>
                </c:pt>
                <c:pt idx="2">
                  <c:v>7500</c:v>
                </c:pt>
                <c:pt idx="3">
                  <c:v>15000</c:v>
                </c:pt>
                <c:pt idx="4">
                  <c:v>30000</c:v>
                </c:pt>
              </c:numCache>
            </c:numRef>
          </c:val>
          <c:smooth val="0"/>
          <c:extLst>
            <c:ext xmlns:c16="http://schemas.microsoft.com/office/drawing/2014/chart" uri="{C3380CC4-5D6E-409C-BE32-E72D297353CC}">
              <c16:uniqueId val="{00000001-812D-47FA-A423-2EFCBC9ADE43}"/>
            </c:ext>
          </c:extLst>
        </c:ser>
        <c:ser>
          <c:idx val="2"/>
          <c:order val="2"/>
          <c:tx>
            <c:strRef>
              <c:f>Anlage_2_Lösung!$G$14</c:f>
              <c:strCache>
                <c:ptCount val="1"/>
                <c:pt idx="0">
                  <c:v>Gesamtkosten</c:v>
                </c:pt>
              </c:strCache>
            </c:strRef>
          </c:tx>
          <c:spPr>
            <a:ln w="28575" cap="rnd">
              <a:solidFill>
                <a:schemeClr val="accent3"/>
              </a:solidFill>
              <a:round/>
            </a:ln>
            <a:effectLst/>
          </c:spPr>
          <c:marker>
            <c:symbol val="none"/>
          </c:marker>
          <c:cat>
            <c:numRef>
              <c:f>Anlage_2_Lösung!$B$15:$B$19</c:f>
              <c:numCache>
                <c:formatCode>General</c:formatCode>
                <c:ptCount val="5"/>
                <c:pt idx="0">
                  <c:v>250</c:v>
                </c:pt>
                <c:pt idx="1">
                  <c:v>500</c:v>
                </c:pt>
                <c:pt idx="2">
                  <c:v>625</c:v>
                </c:pt>
                <c:pt idx="3">
                  <c:v>1250</c:v>
                </c:pt>
                <c:pt idx="4">
                  <c:v>2500</c:v>
                </c:pt>
              </c:numCache>
            </c:numRef>
          </c:cat>
          <c:val>
            <c:numRef>
              <c:f>Anlage_2_Lösung!$G$15:$G$19</c:f>
              <c:numCache>
                <c:formatCode>_("€"* #,##0.00_);_("€"* \(#,##0.00\);_("€"* "-"??_);_(@_)</c:formatCode>
                <c:ptCount val="5"/>
                <c:pt idx="0">
                  <c:v>36600</c:v>
                </c:pt>
                <c:pt idx="1">
                  <c:v>22800</c:v>
                </c:pt>
                <c:pt idx="2">
                  <c:v>20940</c:v>
                </c:pt>
                <c:pt idx="3">
                  <c:v>21720</c:v>
                </c:pt>
                <c:pt idx="4">
                  <c:v>33360</c:v>
                </c:pt>
              </c:numCache>
            </c:numRef>
          </c:val>
          <c:smooth val="0"/>
          <c:extLst>
            <c:ext xmlns:c16="http://schemas.microsoft.com/office/drawing/2014/chart" uri="{C3380CC4-5D6E-409C-BE32-E72D297353CC}">
              <c16:uniqueId val="{00000002-812D-47FA-A423-2EFCBC9ADE43}"/>
            </c:ext>
          </c:extLst>
        </c:ser>
        <c:dLbls>
          <c:showLegendKey val="0"/>
          <c:showVal val="0"/>
          <c:showCatName val="0"/>
          <c:showSerName val="0"/>
          <c:showPercent val="0"/>
          <c:showBubbleSize val="0"/>
        </c:dLbls>
        <c:smooth val="0"/>
        <c:axId val="753496680"/>
        <c:axId val="753495040"/>
      </c:lineChart>
      <c:catAx>
        <c:axId val="7534966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a:t>Bestellmenge in kg</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753495040"/>
        <c:crosses val="autoZero"/>
        <c:auto val="1"/>
        <c:lblAlgn val="ctr"/>
        <c:lblOffset val="100"/>
        <c:noMultiLvlLbl val="0"/>
      </c:catAx>
      <c:valAx>
        <c:axId val="753495040"/>
        <c:scaling>
          <c:orientation val="minMax"/>
        </c:scaling>
        <c:delete val="0"/>
        <c:axPos val="l"/>
        <c:majorGridlines>
          <c:spPr>
            <a:ln w="9525" cap="flat" cmpd="sng" algn="ctr">
              <a:solidFill>
                <a:schemeClr val="tx1"/>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a:t>Kosten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75349668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rgbClr val="00B050"/>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22759</xdr:colOff>
      <xdr:row>0</xdr:row>
      <xdr:rowOff>82548</xdr:rowOff>
    </xdr:from>
    <xdr:to>
      <xdr:col>6</xdr:col>
      <xdr:colOff>1055036</xdr:colOff>
      <xdr:row>5</xdr:row>
      <xdr:rowOff>106298</xdr:rowOff>
    </xdr:to>
    <xdr:pic>
      <xdr:nvPicPr>
        <xdr:cNvPr id="2" name="Grafik 1" descr="Ein Bild, das Grafiken, Clipart, Schrift, Grafikdesign enthält.&#10;&#10;Automatisch generierte Beschreibung">
          <a:extLst>
            <a:ext uri="{FF2B5EF4-FFF2-40B4-BE49-F238E27FC236}">
              <a16:creationId xmlns:a16="http://schemas.microsoft.com/office/drawing/2014/main" id="{74411C30-D0C8-424C-8FD2-CAB2DB9A2045}"/>
            </a:ext>
          </a:extLst>
        </xdr:cNvPr>
        <xdr:cNvPicPr>
          <a:picLocks noChangeAspect="1"/>
        </xdr:cNvPicPr>
      </xdr:nvPicPr>
      <xdr:blipFill rotWithShape="1">
        <a:blip xmlns:r="http://schemas.openxmlformats.org/officeDocument/2006/relationships" r:embed="rId1"/>
        <a:srcRect l="8386" t="6049" r="7036" b="6451"/>
        <a:stretch/>
      </xdr:blipFill>
      <xdr:spPr bwMode="auto">
        <a:xfrm>
          <a:off x="6487059" y="82548"/>
          <a:ext cx="1041802" cy="1008000"/>
        </a:xfrm>
        <a:prstGeom prst="rect">
          <a:avLst/>
        </a:prstGeom>
        <a:ln>
          <a:noFill/>
        </a:ln>
        <a:extLst>
          <a:ext uri="{53640926-AAD7-44D8-BBD7-CCE9431645EC}">
            <a14:shadowObscured xmlns:a14="http://schemas.microsoft.com/office/drawing/2010/main"/>
          </a:ext>
        </a:extLst>
      </xdr:spPr>
    </xdr:pic>
    <xdr:clientData/>
  </xdr:twoCellAnchor>
  <xdr:twoCellAnchor>
    <xdr:from>
      <xdr:col>2</xdr:col>
      <xdr:colOff>437356</xdr:colOff>
      <xdr:row>19</xdr:row>
      <xdr:rowOff>108743</xdr:rowOff>
    </xdr:from>
    <xdr:to>
      <xdr:col>6</xdr:col>
      <xdr:colOff>573881</xdr:colOff>
      <xdr:row>36</xdr:row>
      <xdr:rowOff>154781</xdr:rowOff>
    </xdr:to>
    <xdr:graphicFrame macro="">
      <xdr:nvGraphicFramePr>
        <xdr:cNvPr id="3" name="Diagramm 2" descr="Grafische Darstellung der Lösung der optimalen Bestellmeng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5"/>
  <sheetViews>
    <sheetView tabSelected="1" zoomScale="80" zoomScaleNormal="80" workbookViewId="0">
      <selection sqref="A1:G2"/>
    </sheetView>
  </sheetViews>
  <sheetFormatPr baseColWidth="10" defaultRowHeight="13.2" x14ac:dyDescent="0.25"/>
  <cols>
    <col min="1" max="1" width="17.21875" customWidth="1"/>
    <col min="2" max="2" width="17.44140625" customWidth="1"/>
    <col min="3" max="3" width="15.77734375" customWidth="1"/>
    <col min="4" max="4" width="15.44140625" customWidth="1"/>
    <col min="5" max="5" width="14.21875" customWidth="1"/>
    <col min="6" max="6" width="22.44140625" customWidth="1"/>
    <col min="7" max="7" width="16.44140625" customWidth="1"/>
  </cols>
  <sheetData>
    <row r="1" spans="1:7" ht="12.6" customHeight="1" x14ac:dyDescent="0.25">
      <c r="A1" s="39" t="s">
        <v>15</v>
      </c>
      <c r="B1" s="39"/>
      <c r="C1" s="39"/>
      <c r="D1" s="39"/>
      <c r="E1" s="39"/>
      <c r="F1" s="39"/>
      <c r="G1" s="39"/>
    </row>
    <row r="2" spans="1:7" ht="12.6" customHeight="1" x14ac:dyDescent="0.25">
      <c r="A2" s="39"/>
      <c r="B2" s="39"/>
      <c r="C2" s="39"/>
      <c r="D2" s="39"/>
      <c r="E2" s="39"/>
      <c r="F2" s="39"/>
      <c r="G2" s="39"/>
    </row>
    <row r="3" spans="1:7" ht="12.45" x14ac:dyDescent="0.25">
      <c r="A3" s="2"/>
      <c r="B3" s="2"/>
      <c r="C3" s="2"/>
      <c r="D3" s="2"/>
      <c r="E3" s="2"/>
      <c r="F3" s="2"/>
      <c r="G3" s="2"/>
    </row>
    <row r="4" spans="1:7" ht="20.100000000000001" customHeight="1" x14ac:dyDescent="0.25">
      <c r="A4" s="27" t="s">
        <v>0</v>
      </c>
      <c r="B4" s="28"/>
      <c r="C4" s="40" t="s">
        <v>16</v>
      </c>
      <c r="D4" s="41"/>
      <c r="E4" s="2"/>
      <c r="F4" s="2"/>
      <c r="G4" s="2"/>
    </row>
    <row r="5" spans="1:7" ht="20.100000000000001" customHeight="1" x14ac:dyDescent="0.25">
      <c r="A5" s="27" t="s">
        <v>1</v>
      </c>
      <c r="B5" s="28"/>
      <c r="C5" s="19">
        <v>80</v>
      </c>
      <c r="D5" s="14"/>
      <c r="E5" s="2"/>
      <c r="F5" s="2"/>
      <c r="G5" s="2"/>
    </row>
    <row r="6" spans="1:7" ht="20.100000000000001" customHeight="1" x14ac:dyDescent="0.25">
      <c r="A6" s="27" t="s">
        <v>2</v>
      </c>
      <c r="B6" s="28"/>
      <c r="C6" s="20">
        <v>30000</v>
      </c>
      <c r="D6" s="15"/>
      <c r="E6" s="2"/>
      <c r="F6" s="2"/>
      <c r="G6" s="2"/>
    </row>
    <row r="7" spans="1:7" ht="20.100000000000001" customHeight="1" x14ac:dyDescent="0.25">
      <c r="A7" s="42" t="s">
        <v>12</v>
      </c>
      <c r="B7" s="43"/>
      <c r="C7" s="20">
        <v>30</v>
      </c>
      <c r="D7" s="15"/>
      <c r="E7" s="2"/>
      <c r="F7" s="2"/>
      <c r="G7" s="2"/>
    </row>
    <row r="8" spans="1:7" ht="20.100000000000001" customHeight="1" x14ac:dyDescent="0.25">
      <c r="A8" s="42" t="s">
        <v>14</v>
      </c>
      <c r="B8" s="43"/>
      <c r="C8" s="19">
        <v>280</v>
      </c>
      <c r="D8" s="16"/>
      <c r="E8" s="1"/>
      <c r="F8" s="2"/>
      <c r="G8" s="2"/>
    </row>
    <row r="9" spans="1:7" ht="20.100000000000001" customHeight="1" x14ac:dyDescent="0.25">
      <c r="A9" s="42" t="s">
        <v>13</v>
      </c>
      <c r="B9" s="43"/>
      <c r="C9" s="21">
        <v>0</v>
      </c>
      <c r="D9" s="17"/>
      <c r="E9" s="2"/>
      <c r="F9" s="2"/>
      <c r="G9" s="2"/>
    </row>
    <row r="10" spans="1:7" ht="13.05" customHeight="1" x14ac:dyDescent="0.25">
      <c r="A10" s="11"/>
      <c r="B10" s="11"/>
      <c r="C10" s="10"/>
      <c r="D10" s="3"/>
      <c r="E10" s="2"/>
      <c r="F10" s="2"/>
      <c r="G10" s="2"/>
    </row>
    <row r="11" spans="1:7" ht="13.05" x14ac:dyDescent="0.3">
      <c r="A11" s="5"/>
      <c r="B11" s="5"/>
      <c r="C11" s="4"/>
      <c r="D11" s="4"/>
      <c r="E11" s="2"/>
      <c r="F11" s="2"/>
      <c r="G11" s="2"/>
    </row>
    <row r="12" spans="1:7" ht="13.05" x14ac:dyDescent="0.3">
      <c r="A12" s="44" t="s">
        <v>11</v>
      </c>
      <c r="B12" s="44"/>
      <c r="C12" s="4"/>
      <c r="D12" s="4"/>
      <c r="E12" s="2"/>
      <c r="F12" s="2"/>
      <c r="G12" s="2"/>
    </row>
    <row r="13" spans="1:7" ht="12.45" x14ac:dyDescent="0.25">
      <c r="A13" s="2"/>
      <c r="B13" s="2"/>
      <c r="C13" s="2"/>
      <c r="D13" s="2"/>
      <c r="E13" s="2"/>
      <c r="F13" s="2"/>
      <c r="G13" s="2"/>
    </row>
    <row r="14" spans="1:7" ht="26.4" x14ac:dyDescent="0.25">
      <c r="A14" s="6" t="s">
        <v>3</v>
      </c>
      <c r="B14" s="7" t="s">
        <v>4</v>
      </c>
      <c r="C14" s="7" t="s">
        <v>5</v>
      </c>
      <c r="D14" s="7" t="s">
        <v>6</v>
      </c>
      <c r="E14" s="6" t="s">
        <v>7</v>
      </c>
      <c r="F14" s="6" t="s">
        <v>8</v>
      </c>
      <c r="G14" s="6" t="s">
        <v>9</v>
      </c>
    </row>
    <row r="15" spans="1:7" ht="20.100000000000001" customHeight="1" x14ac:dyDescent="0.25">
      <c r="A15" s="22">
        <v>120</v>
      </c>
      <c r="B15" s="23">
        <f>$C$6/A15</f>
        <v>250</v>
      </c>
      <c r="C15" s="24">
        <f>A15*$C$8</f>
        <v>33600</v>
      </c>
      <c r="D15" s="23">
        <f>B15/2+$C$9</f>
        <v>125</v>
      </c>
      <c r="E15" s="26">
        <f>D15*$C$5</f>
        <v>10000</v>
      </c>
      <c r="F15" s="26">
        <f>E15*$C$7/100</f>
        <v>3000</v>
      </c>
      <c r="G15" s="26">
        <f>C15+F15</f>
        <v>36600</v>
      </c>
    </row>
    <row r="16" spans="1:7" ht="20.100000000000001" customHeight="1" x14ac:dyDescent="0.25">
      <c r="A16" s="22">
        <v>60</v>
      </c>
      <c r="B16" s="25">
        <f t="shared" ref="B16:B19" si="0">$C$6/A16</f>
        <v>500</v>
      </c>
      <c r="C16" s="24">
        <f t="shared" ref="C16:C19" si="1">A16*$C$8</f>
        <v>16800</v>
      </c>
      <c r="D16" s="23">
        <f t="shared" ref="D16:D19" si="2">B16/2+$C$9</f>
        <v>250</v>
      </c>
      <c r="E16" s="26">
        <f t="shared" ref="E16:E19" si="3">D16*$C$5</f>
        <v>20000</v>
      </c>
      <c r="F16" s="26">
        <f t="shared" ref="F16:F19" si="4">E16*$C$7/100</f>
        <v>6000</v>
      </c>
      <c r="G16" s="26">
        <f t="shared" ref="G16:G19" si="5">C16+F16</f>
        <v>22800</v>
      </c>
    </row>
    <row r="17" spans="1:7" ht="20.100000000000001" customHeight="1" x14ac:dyDescent="0.25">
      <c r="A17" s="22">
        <v>48</v>
      </c>
      <c r="B17" s="23">
        <f t="shared" si="0"/>
        <v>625</v>
      </c>
      <c r="C17" s="24">
        <f t="shared" si="1"/>
        <v>13440</v>
      </c>
      <c r="D17" s="23">
        <f t="shared" si="2"/>
        <v>312.5</v>
      </c>
      <c r="E17" s="18">
        <f t="shared" si="3"/>
        <v>25000</v>
      </c>
      <c r="F17" s="26">
        <f t="shared" si="4"/>
        <v>7500</v>
      </c>
      <c r="G17" s="26">
        <f t="shared" si="5"/>
        <v>20940</v>
      </c>
    </row>
    <row r="18" spans="1:7" ht="20.100000000000001" customHeight="1" x14ac:dyDescent="0.25">
      <c r="A18" s="22">
        <v>24</v>
      </c>
      <c r="B18" s="23">
        <f t="shared" si="0"/>
        <v>1250</v>
      </c>
      <c r="C18" s="24">
        <f t="shared" si="1"/>
        <v>6720</v>
      </c>
      <c r="D18" s="23">
        <f t="shared" si="2"/>
        <v>625</v>
      </c>
      <c r="E18" s="18">
        <f t="shared" si="3"/>
        <v>50000</v>
      </c>
      <c r="F18" s="26">
        <f t="shared" si="4"/>
        <v>15000</v>
      </c>
      <c r="G18" s="26">
        <f t="shared" si="5"/>
        <v>21720</v>
      </c>
    </row>
    <row r="19" spans="1:7" ht="20.100000000000001" customHeight="1" x14ac:dyDescent="0.25">
      <c r="A19" s="22">
        <v>12</v>
      </c>
      <c r="B19" s="23">
        <f t="shared" si="0"/>
        <v>2500</v>
      </c>
      <c r="C19" s="24">
        <f t="shared" si="1"/>
        <v>3360</v>
      </c>
      <c r="D19" s="23">
        <f t="shared" si="2"/>
        <v>1250</v>
      </c>
      <c r="E19" s="18">
        <f t="shared" si="3"/>
        <v>100000</v>
      </c>
      <c r="F19" s="26">
        <f t="shared" si="4"/>
        <v>30000</v>
      </c>
      <c r="G19" s="26">
        <f t="shared" si="5"/>
        <v>33360</v>
      </c>
    </row>
    <row r="20" spans="1:7" ht="12.45" x14ac:dyDescent="0.25">
      <c r="A20" s="2"/>
      <c r="B20" s="2"/>
      <c r="C20" s="2"/>
      <c r="D20" s="2"/>
      <c r="E20" s="2"/>
      <c r="F20" s="2"/>
      <c r="G20" s="2"/>
    </row>
    <row r="22" spans="1:7" ht="13.05" x14ac:dyDescent="0.3">
      <c r="A22" s="8" t="s">
        <v>10</v>
      </c>
      <c r="B22" s="12"/>
    </row>
    <row r="32" spans="1:7" ht="12.45" x14ac:dyDescent="0.25">
      <c r="A32" s="2"/>
      <c r="B32" s="2"/>
      <c r="C32" s="2"/>
      <c r="D32" s="2"/>
      <c r="E32" s="2"/>
      <c r="F32" s="2"/>
      <c r="G32" s="2"/>
    </row>
    <row r="33" spans="1:7" ht="12.45" x14ac:dyDescent="0.25">
      <c r="A33" s="2"/>
      <c r="B33" s="2"/>
      <c r="C33" s="2"/>
      <c r="D33" s="2"/>
      <c r="E33" s="2"/>
      <c r="F33" s="2"/>
      <c r="G33" s="2"/>
    </row>
    <row r="34" spans="1:7" ht="12.45" x14ac:dyDescent="0.25">
      <c r="B34" s="13"/>
      <c r="C34" s="2"/>
      <c r="D34" s="2"/>
      <c r="E34" s="2"/>
      <c r="F34" s="2"/>
      <c r="G34" s="2"/>
    </row>
    <row r="35" spans="1:7" ht="12.45" x14ac:dyDescent="0.25">
      <c r="A35" s="2"/>
      <c r="B35" s="2"/>
      <c r="C35" s="2"/>
      <c r="D35" s="2"/>
      <c r="E35" s="2"/>
      <c r="F35" s="2"/>
      <c r="G35" s="2"/>
    </row>
    <row r="36" spans="1:7" ht="12.45" x14ac:dyDescent="0.25">
      <c r="A36" s="2"/>
      <c r="B36" s="2"/>
      <c r="C36" s="2"/>
      <c r="D36" s="2"/>
      <c r="E36" s="2"/>
      <c r="F36" s="2"/>
      <c r="G36" s="2"/>
    </row>
    <row r="37" spans="1:7" ht="12.45" x14ac:dyDescent="0.25">
      <c r="A37" s="2"/>
      <c r="B37" s="2"/>
      <c r="C37" s="2"/>
      <c r="D37" s="2"/>
      <c r="E37" s="2"/>
      <c r="F37" s="2"/>
      <c r="G37" s="2"/>
    </row>
    <row r="38" spans="1:7" ht="12.45" x14ac:dyDescent="0.25">
      <c r="A38" s="2"/>
      <c r="B38" s="2"/>
      <c r="C38" s="2"/>
      <c r="D38" s="2"/>
      <c r="E38" s="2"/>
      <c r="F38" s="2"/>
      <c r="G38" s="2"/>
    </row>
    <row r="39" spans="1:7" x14ac:dyDescent="0.25">
      <c r="A39" s="29" t="s">
        <v>17</v>
      </c>
      <c r="B39" s="29"/>
      <c r="C39" s="30" t="s">
        <v>18</v>
      </c>
      <c r="D39" s="31"/>
      <c r="E39" s="31"/>
      <c r="F39" s="31"/>
      <c r="G39" s="32"/>
    </row>
    <row r="40" spans="1:7" x14ac:dyDescent="0.25">
      <c r="A40" s="2"/>
      <c r="B40" s="9"/>
      <c r="C40" s="33"/>
      <c r="D40" s="34"/>
      <c r="E40" s="34"/>
      <c r="F40" s="34"/>
      <c r="G40" s="35"/>
    </row>
    <row r="41" spans="1:7" x14ac:dyDescent="0.25">
      <c r="A41" s="2"/>
      <c r="B41" s="9"/>
      <c r="C41" s="33"/>
      <c r="D41" s="34"/>
      <c r="E41" s="34"/>
      <c r="F41" s="34"/>
      <c r="G41" s="35"/>
    </row>
    <row r="42" spans="1:7" x14ac:dyDescent="0.25">
      <c r="A42" s="2"/>
      <c r="B42" s="9"/>
      <c r="C42" s="33"/>
      <c r="D42" s="34"/>
      <c r="E42" s="34"/>
      <c r="F42" s="34"/>
      <c r="G42" s="35"/>
    </row>
    <row r="43" spans="1:7" x14ac:dyDescent="0.25">
      <c r="A43" s="2"/>
      <c r="B43" s="9"/>
      <c r="C43" s="33"/>
      <c r="D43" s="34"/>
      <c r="E43" s="34"/>
      <c r="F43" s="34"/>
      <c r="G43" s="35"/>
    </row>
    <row r="44" spans="1:7" x14ac:dyDescent="0.25">
      <c r="A44" s="2"/>
      <c r="B44" s="9"/>
      <c r="C44" s="33"/>
      <c r="D44" s="34"/>
      <c r="E44" s="34"/>
      <c r="F44" s="34"/>
      <c r="G44" s="35"/>
    </row>
    <row r="45" spans="1:7" x14ac:dyDescent="0.25">
      <c r="A45" s="2"/>
      <c r="B45" s="9"/>
      <c r="C45" s="36"/>
      <c r="D45" s="37"/>
      <c r="E45" s="37"/>
      <c r="F45" s="37"/>
      <c r="G45" s="38"/>
    </row>
  </sheetData>
  <mergeCells count="11">
    <mergeCell ref="A6:B6"/>
    <mergeCell ref="A39:B39"/>
    <mergeCell ref="C39:G45"/>
    <mergeCell ref="A1:G2"/>
    <mergeCell ref="A4:B4"/>
    <mergeCell ref="C4:D4"/>
    <mergeCell ref="A5:B5"/>
    <mergeCell ref="A7:B7"/>
    <mergeCell ref="A8:B8"/>
    <mergeCell ref="A9:B9"/>
    <mergeCell ref="A12:B12"/>
  </mergeCells>
  <conditionalFormatting sqref="E15:E19">
    <cfRule type="cellIs" dxfId="1" priority="1" operator="greaterThan">
      <formula>22000</formula>
    </cfRule>
  </conditionalFormatting>
  <conditionalFormatting sqref="G15:G19">
    <cfRule type="top10" dxfId="0" priority="2" bottom="1" rank="1"/>
  </conditionalFormatting>
  <pageMargins left="0.7" right="0.7" top="0.78740157499999996" bottom="0.78740157499999996" header="0.3" footer="0.3"/>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Anlage_2_Lösung</vt:lpstr>
      <vt:lpstr>Anlage_2_Lösung!Druckbereich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2024-11-20T15:26:50Z</dcterms:created>
  <dcterms:modified xsi:type="dcterms:W3CDTF">2025-02-18T17:32:02Z</dcterms:modified>
</cp:coreProperties>
</file>